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Itinerář_Berounka" sheetId="1" r:id="rId1"/>
    <sheet name="Realita_plánu" sheetId="2" r:id="rId2"/>
    <sheet name="Náklady1" sheetId="3" r:id="rId3"/>
    <sheet name="Náklady2" sheetId="4" r:id="rId4"/>
  </sheets>
  <definedNames/>
  <calcPr fullCalcOnLoad="1"/>
</workbook>
</file>

<file path=xl/sharedStrings.xml><?xml version="1.0" encoding="utf-8"?>
<sst xmlns="http://schemas.openxmlformats.org/spreadsheetml/2006/main" count="199" uniqueCount="90">
  <si>
    <t>vypracoval: Čajíček v.r.</t>
  </si>
  <si>
    <t>km</t>
  </si>
  <si>
    <t>doprava</t>
  </si>
  <si>
    <t>lodě, materiál</t>
  </si>
  <si>
    <t>auto s vlekem</t>
  </si>
  <si>
    <t>8l/100km</t>
  </si>
  <si>
    <t>osoby vlakem</t>
  </si>
  <si>
    <t>stravné</t>
  </si>
  <si>
    <t>osoba</t>
  </si>
  <si>
    <t>kempy</t>
  </si>
  <si>
    <t>50,-Kč/noc</t>
  </si>
  <si>
    <t>30,-Kč/noc</t>
  </si>
  <si>
    <t>100,-Kč/noc</t>
  </si>
  <si>
    <t>auta + vlek</t>
  </si>
  <si>
    <t>materiál</t>
  </si>
  <si>
    <t>vaření</t>
  </si>
  <si>
    <t>plyn bomby</t>
  </si>
  <si>
    <t>2 ks</t>
  </si>
  <si>
    <t>400,-</t>
  </si>
  <si>
    <t>ostatní materiál</t>
  </si>
  <si>
    <t>vstupné</t>
  </si>
  <si>
    <t>100,-Kč</t>
  </si>
  <si>
    <t>reserva</t>
  </si>
  <si>
    <t xml:space="preserve">Celkem </t>
  </si>
  <si>
    <t>odhad hrubý</t>
  </si>
  <si>
    <t>2 auta</t>
  </si>
  <si>
    <t>Celkem na osobu děleno rovným dílem</t>
  </si>
  <si>
    <t>/další část reservy je schována v cestovném vlakem, která může být reservou na kempy/</t>
  </si>
  <si>
    <t>společné</t>
  </si>
  <si>
    <t>spotřeba</t>
  </si>
  <si>
    <t>nafta Kč</t>
  </si>
  <si>
    <t>amortizace</t>
  </si>
  <si>
    <t>Návrh nákladů putovního tábora  -  Berounka  2013  -  počet osob 8/10/12/14</t>
  </si>
  <si>
    <t>8 osob</t>
  </si>
  <si>
    <t>10 osob</t>
  </si>
  <si>
    <t>12 osob</t>
  </si>
  <si>
    <t>14 osob</t>
  </si>
  <si>
    <t>auto</t>
  </si>
  <si>
    <t>LBC - Plzeň</t>
  </si>
  <si>
    <t>osoby autobus</t>
  </si>
  <si>
    <t>Praha - LBC</t>
  </si>
  <si>
    <t>LBC - Praha</t>
  </si>
  <si>
    <t>7 dní</t>
  </si>
  <si>
    <t>70,-Kč/den</t>
  </si>
  <si>
    <t>6 nocí</t>
  </si>
  <si>
    <t>stan na 3 osoby</t>
  </si>
  <si>
    <t>hrad</t>
  </si>
  <si>
    <t>dne: 30.1.2013</t>
  </si>
  <si>
    <t>Celkem na osobu rozděleno na 2 dospělé (50%) a zbytek skauti</t>
  </si>
  <si>
    <t>cena tábor:</t>
  </si>
  <si>
    <t xml:space="preserve">doprava lodí na vleku Čajíčka, auto jen Čajíček </t>
  </si>
  <si>
    <t>doprava lodí na vleku Čajíčka, auto Čajíček + Plácíček</t>
  </si>
  <si>
    <t>Lodě: 1x P550 + 2x kajak + 2x kanoe, při počtu vyšším další P550</t>
  </si>
  <si>
    <t>Návrh nákladů putovního tábora  -  Berounka  2013  -  počet osob 5</t>
  </si>
  <si>
    <t>5 osob</t>
  </si>
  <si>
    <t>Lodě: 4x kanoe</t>
  </si>
  <si>
    <t>vlaky Čajíček pro auto</t>
  </si>
  <si>
    <t>stan na 2 osoby</t>
  </si>
  <si>
    <t>dne: 13.7.2013</t>
  </si>
  <si>
    <t>Celkem na osobu rozděleno na 1 dospělé (50%) a zbytek skauti</t>
  </si>
  <si>
    <t xml:space="preserve">Návrh plavby  -  Berounka  2013 </t>
  </si>
  <si>
    <t>Čajíček</t>
  </si>
  <si>
    <t>Pustil</t>
  </si>
  <si>
    <t>Čert</t>
  </si>
  <si>
    <t>Hroch + Moták</t>
  </si>
  <si>
    <t>posádky:</t>
  </si>
  <si>
    <t>neděle</t>
  </si>
  <si>
    <t>pondělí</t>
  </si>
  <si>
    <t>úterý</t>
  </si>
  <si>
    <t>středa</t>
  </si>
  <si>
    <t>čtvrtek</t>
  </si>
  <si>
    <t>pátek</t>
  </si>
  <si>
    <t>sobota</t>
  </si>
  <si>
    <t xml:space="preserve">přesun Liberec - Dolanský most </t>
  </si>
  <si>
    <t>Dolanský most - Kobylka</t>
  </si>
  <si>
    <t>Kobylka - Zvíkovec</t>
  </si>
  <si>
    <t>Zvíkovec - Višňová</t>
  </si>
  <si>
    <t>odpočinek a Křivoklát</t>
  </si>
  <si>
    <t>Višňová - Nižbor</t>
  </si>
  <si>
    <t>Nižbor - Srbsko</t>
  </si>
  <si>
    <t>přesun přes Ameriku do Liberce</t>
  </si>
  <si>
    <t>plavba</t>
  </si>
  <si>
    <t>jezy</t>
  </si>
  <si>
    <t>celkem:</t>
  </si>
  <si>
    <t>dovoz auta</t>
  </si>
  <si>
    <t>max. barelů na loď</t>
  </si>
  <si>
    <t>osobní, jídlo, stany</t>
  </si>
  <si>
    <t>osobní, jídlo, kuchyň</t>
  </si>
  <si>
    <t>odobní, karimatky, spacáky</t>
  </si>
  <si>
    <t>osobní, osobní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</si>
</sst>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6"/>
      <name val="Arial CE"/>
      <family val="2"/>
    </font>
    <font>
      <b/>
      <sz val="12"/>
      <name val="Arial CE"/>
      <family val="2"/>
    </font>
    <font>
      <b/>
      <sz val="18"/>
      <color indexed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0" fontId="4" fillId="0" borderId="0" xfId="0" applyFont="1" applyAlignment="1">
      <alignment/>
    </xf>
    <xf numFmtId="0" fontId="3" fillId="4" borderId="0" xfId="0" applyFont="1" applyFill="1" applyAlignment="1">
      <alignment/>
    </xf>
    <xf numFmtId="0" fontId="0" fillId="4" borderId="0" xfId="0" applyFill="1" applyAlignment="1">
      <alignment/>
    </xf>
    <xf numFmtId="0" fontId="2" fillId="4" borderId="0" xfId="0" applyFont="1" applyFill="1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 horizontal="right"/>
    </xf>
    <xf numFmtId="0" fontId="2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0" borderId="0" xfId="0" applyFill="1" applyAlignment="1">
      <alignment/>
    </xf>
    <xf numFmtId="14" fontId="0" fillId="0" borderId="0" xfId="0" applyNumberFormat="1" applyAlignment="1">
      <alignment/>
    </xf>
    <xf numFmtId="0" fontId="1" fillId="3" borderId="0" xfId="0" applyFont="1" applyFill="1" applyAlignment="1">
      <alignment/>
    </xf>
    <xf numFmtId="0" fontId="0" fillId="0" borderId="0" xfId="0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H12" sqref="H12"/>
    </sheetView>
  </sheetViews>
  <sheetFormatPr defaultColWidth="9.00390625" defaultRowHeight="12.75"/>
  <cols>
    <col min="1" max="1" width="15.25390625" style="0" customWidth="1"/>
    <col min="2" max="2" width="10.375" style="0" customWidth="1"/>
    <col min="3" max="3" width="8.625" style="0" bestFit="1" customWidth="1"/>
    <col min="4" max="4" width="13.75390625" style="0" customWidth="1"/>
    <col min="5" max="5" width="16.625" style="0" customWidth="1"/>
    <col min="6" max="6" width="10.00390625" style="0" customWidth="1"/>
    <col min="7" max="7" width="2.75390625" style="0" customWidth="1"/>
    <col min="8" max="9" width="9.125" style="19" customWidth="1"/>
  </cols>
  <sheetData>
    <row r="1" ht="23.25">
      <c r="A1" s="6" t="s">
        <v>60</v>
      </c>
    </row>
    <row r="2" ht="12.75" customHeight="1">
      <c r="A2" s="6"/>
    </row>
    <row r="3" ht="12.75" customHeight="1">
      <c r="A3" s="6"/>
    </row>
    <row r="4" ht="12.75">
      <c r="E4" t="s">
        <v>85</v>
      </c>
    </row>
    <row r="5" spans="1:8" ht="12.75">
      <c r="A5" s="4" t="s">
        <v>55</v>
      </c>
      <c r="C5" s="8" t="s">
        <v>65</v>
      </c>
      <c r="D5" s="8" t="s">
        <v>61</v>
      </c>
      <c r="E5" s="8">
        <v>3</v>
      </c>
      <c r="F5" s="16" t="s">
        <v>87</v>
      </c>
      <c r="G5" s="16"/>
      <c r="H5" s="23"/>
    </row>
    <row r="6" spans="4:6" ht="12.75">
      <c r="D6" s="8" t="s">
        <v>62</v>
      </c>
      <c r="E6" s="8">
        <v>3</v>
      </c>
      <c r="F6" t="s">
        <v>88</v>
      </c>
    </row>
    <row r="7" spans="4:6" ht="12.75">
      <c r="D7" s="8" t="s">
        <v>63</v>
      </c>
      <c r="E7" s="8">
        <v>3</v>
      </c>
      <c r="F7" t="s">
        <v>86</v>
      </c>
    </row>
    <row r="8" spans="4:9" ht="12.75">
      <c r="D8" s="8" t="s">
        <v>64</v>
      </c>
      <c r="E8" s="8">
        <v>2</v>
      </c>
      <c r="F8" t="s">
        <v>89</v>
      </c>
      <c r="H8" s="22"/>
      <c r="I8" s="22"/>
    </row>
    <row r="9" spans="4:9" ht="12.75">
      <c r="D9" s="16"/>
      <c r="E9" s="16"/>
      <c r="H9" s="22"/>
      <c r="I9" s="22"/>
    </row>
    <row r="10" spans="4:9" ht="12.75">
      <c r="D10" s="16"/>
      <c r="E10" s="16"/>
      <c r="H10" s="21" t="s">
        <v>81</v>
      </c>
      <c r="I10" s="21" t="s">
        <v>82</v>
      </c>
    </row>
    <row r="12" spans="1:4" ht="12.75">
      <c r="A12" t="s">
        <v>66</v>
      </c>
      <c r="B12" s="17">
        <v>41469</v>
      </c>
      <c r="D12" t="s">
        <v>73</v>
      </c>
    </row>
    <row r="13" ht="12.75">
      <c r="B13" s="17"/>
    </row>
    <row r="14" spans="1:9" ht="12.75">
      <c r="A14" t="s">
        <v>67</v>
      </c>
      <c r="B14" s="17">
        <v>41470</v>
      </c>
      <c r="D14" t="s">
        <v>74</v>
      </c>
      <c r="H14" s="19">
        <v>21</v>
      </c>
      <c r="I14" s="19">
        <v>6</v>
      </c>
    </row>
    <row r="15" ht="12.75">
      <c r="B15" s="17"/>
    </row>
    <row r="16" spans="1:9" ht="12.75">
      <c r="A16" t="s">
        <v>68</v>
      </c>
      <c r="B16" s="17">
        <v>41471</v>
      </c>
      <c r="D16" t="s">
        <v>75</v>
      </c>
      <c r="H16" s="19">
        <v>21</v>
      </c>
      <c r="I16" s="19">
        <v>4</v>
      </c>
    </row>
    <row r="17" ht="12.75">
      <c r="B17" s="17"/>
    </row>
    <row r="18" spans="1:9" ht="12.75">
      <c r="A18" t="s">
        <v>69</v>
      </c>
      <c r="B18" s="17">
        <v>41472</v>
      </c>
      <c r="D18" t="s">
        <v>76</v>
      </c>
      <c r="F18" t="s">
        <v>84</v>
      </c>
      <c r="H18" s="19">
        <v>16</v>
      </c>
      <c r="I18" s="19">
        <v>3</v>
      </c>
    </row>
    <row r="19" ht="12.75">
      <c r="B19" s="17"/>
    </row>
    <row r="20" spans="1:9" ht="12.75">
      <c r="A20" t="s">
        <v>70</v>
      </c>
      <c r="B20" s="17">
        <v>41473</v>
      </c>
      <c r="D20" t="s">
        <v>77</v>
      </c>
      <c r="H20" s="19">
        <v>0</v>
      </c>
      <c r="I20" s="19">
        <v>0</v>
      </c>
    </row>
    <row r="21" ht="12.75">
      <c r="B21" s="17"/>
    </row>
    <row r="22" spans="1:9" ht="12.75">
      <c r="A22" t="s">
        <v>71</v>
      </c>
      <c r="B22" s="17">
        <v>41474</v>
      </c>
      <c r="D22" t="s">
        <v>78</v>
      </c>
      <c r="H22" s="19">
        <v>20</v>
      </c>
      <c r="I22" s="19">
        <v>2</v>
      </c>
    </row>
    <row r="23" ht="12.75">
      <c r="B23" s="17"/>
    </row>
    <row r="24" spans="1:9" ht="12.75">
      <c r="A24" t="s">
        <v>72</v>
      </c>
      <c r="B24" s="17">
        <v>41475</v>
      </c>
      <c r="D24" t="s">
        <v>79</v>
      </c>
      <c r="F24" t="s">
        <v>84</v>
      </c>
      <c r="H24" s="19">
        <v>18</v>
      </c>
      <c r="I24" s="19">
        <v>3</v>
      </c>
    </row>
    <row r="25" ht="12.75">
      <c r="B25" s="17"/>
    </row>
    <row r="26" spans="1:4" ht="12.75">
      <c r="A26" t="s">
        <v>66</v>
      </c>
      <c r="B26" s="17">
        <v>41476</v>
      </c>
      <c r="D26" t="s">
        <v>80</v>
      </c>
    </row>
    <row r="28" spans="1:9" ht="12.75">
      <c r="A28" s="4"/>
      <c r="B28" s="4"/>
      <c r="C28" s="4"/>
      <c r="D28" s="18" t="s">
        <v>83</v>
      </c>
      <c r="E28" s="18"/>
      <c r="F28" s="18"/>
      <c r="G28" s="18"/>
      <c r="H28" s="20">
        <f>SUM(H12:H26)</f>
        <v>96</v>
      </c>
      <c r="I28" s="20">
        <f>SUM(I12:I26)</f>
        <v>18</v>
      </c>
    </row>
    <row r="29" spans="8:9" ht="12.75">
      <c r="H29" s="21" t="s">
        <v>81</v>
      </c>
      <c r="I29" s="21" t="s">
        <v>82</v>
      </c>
    </row>
    <row r="30" ht="12.75">
      <c r="A30" s="1" t="s">
        <v>0</v>
      </c>
    </row>
    <row r="31" ht="12.75">
      <c r="A31" s="1" t="s">
        <v>58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A31" sqref="A31:A32"/>
    </sheetView>
  </sheetViews>
  <sheetFormatPr defaultColWidth="9.00390625" defaultRowHeight="12.75"/>
  <cols>
    <col min="1" max="1" width="8.25390625" style="0" customWidth="1"/>
    <col min="2" max="2" width="16.00390625" style="0" customWidth="1"/>
    <col min="3" max="3" width="1.75390625" style="0" customWidth="1"/>
    <col min="4" max="4" width="14.00390625" style="0" customWidth="1"/>
    <col min="5" max="5" width="2.625" style="0" customWidth="1"/>
    <col min="6" max="6" width="11.25390625" style="0" customWidth="1"/>
    <col min="7" max="7" width="9.375" style="0" customWidth="1"/>
    <col min="8" max="8" width="8.25390625" style="0" customWidth="1"/>
    <col min="10" max="10" width="1.875" style="0" customWidth="1"/>
    <col min="11" max="11" width="10.25390625" style="0" customWidth="1"/>
    <col min="12" max="12" width="7.75390625" style="0" customWidth="1"/>
    <col min="13" max="13" width="1.25" style="0" customWidth="1"/>
  </cols>
  <sheetData>
    <row r="1" ht="23.25">
      <c r="A1" s="6" t="s">
        <v>53</v>
      </c>
    </row>
    <row r="2" ht="10.5" customHeight="1">
      <c r="A2" s="6"/>
    </row>
    <row r="3" spans="1:2" ht="12.75">
      <c r="A3" s="4" t="s">
        <v>55</v>
      </c>
      <c r="B3" s="4"/>
    </row>
    <row r="4" spans="1:6" ht="12.75">
      <c r="A4" s="15" t="s">
        <v>50</v>
      </c>
      <c r="B4" s="15"/>
      <c r="C4" s="15"/>
      <c r="D4" s="15"/>
      <c r="E4" s="15"/>
      <c r="F4" s="15"/>
    </row>
    <row r="5" spans="1:15" s="3" customFormat="1" ht="12.75">
      <c r="A5" s="2"/>
      <c r="B5" s="2"/>
      <c r="C5" s="2"/>
      <c r="D5" s="2"/>
      <c r="E5" s="2"/>
      <c r="F5" s="2"/>
      <c r="G5" s="2"/>
      <c r="H5" s="2"/>
      <c r="I5" s="2"/>
      <c r="J5" s="2"/>
      <c r="K5" s="12" t="s">
        <v>28</v>
      </c>
      <c r="L5" s="12" t="s">
        <v>8</v>
      </c>
      <c r="M5" s="2"/>
      <c r="N5" s="12" t="s">
        <v>54</v>
      </c>
      <c r="O5" s="12"/>
    </row>
    <row r="6" spans="6:9" ht="12.75">
      <c r="F6" t="s">
        <v>29</v>
      </c>
      <c r="G6" t="s">
        <v>1</v>
      </c>
      <c r="H6" t="s">
        <v>30</v>
      </c>
      <c r="I6" t="s">
        <v>31</v>
      </c>
    </row>
    <row r="7" spans="1:14" ht="12.75">
      <c r="A7" t="s">
        <v>2</v>
      </c>
      <c r="B7" t="s">
        <v>3</v>
      </c>
      <c r="D7" t="s">
        <v>4</v>
      </c>
      <c r="F7" t="s">
        <v>5</v>
      </c>
      <c r="G7">
        <v>600</v>
      </c>
      <c r="H7">
        <v>40</v>
      </c>
      <c r="I7">
        <v>1</v>
      </c>
      <c r="K7">
        <v>2500</v>
      </c>
      <c r="N7">
        <v>2500</v>
      </c>
    </row>
    <row r="9" spans="2:14" ht="12.75">
      <c r="B9" t="s">
        <v>56</v>
      </c>
      <c r="N9">
        <v>400</v>
      </c>
    </row>
    <row r="11" spans="1:14" ht="12.75">
      <c r="A11" t="s">
        <v>7</v>
      </c>
      <c r="B11" t="s">
        <v>8</v>
      </c>
      <c r="D11" t="s">
        <v>43</v>
      </c>
      <c r="F11" t="s">
        <v>42</v>
      </c>
      <c r="L11">
        <v>400</v>
      </c>
      <c r="N11">
        <v>2000</v>
      </c>
    </row>
    <row r="13" spans="1:14" ht="12.75">
      <c r="A13" t="s">
        <v>9</v>
      </c>
      <c r="B13" t="s">
        <v>8</v>
      </c>
      <c r="D13" t="s">
        <v>10</v>
      </c>
      <c r="F13" t="s">
        <v>44</v>
      </c>
      <c r="H13" t="s">
        <v>24</v>
      </c>
      <c r="L13">
        <v>300</v>
      </c>
      <c r="N13">
        <v>1500</v>
      </c>
    </row>
    <row r="14" spans="2:14" ht="12.75">
      <c r="B14" t="s">
        <v>57</v>
      </c>
      <c r="D14" t="s">
        <v>10</v>
      </c>
      <c r="F14" t="s">
        <v>44</v>
      </c>
      <c r="H14" t="s">
        <v>24</v>
      </c>
      <c r="L14">
        <v>150</v>
      </c>
      <c r="N14">
        <v>750</v>
      </c>
    </row>
    <row r="15" spans="2:14" ht="12.75">
      <c r="B15" t="s">
        <v>13</v>
      </c>
      <c r="D15" t="s">
        <v>12</v>
      </c>
      <c r="F15" t="s">
        <v>44</v>
      </c>
      <c r="H15" t="s">
        <v>24</v>
      </c>
      <c r="K15">
        <v>700</v>
      </c>
      <c r="N15">
        <v>700</v>
      </c>
    </row>
    <row r="17" spans="1:4" ht="12.75">
      <c r="A17" t="s">
        <v>14</v>
      </c>
      <c r="B17" t="s">
        <v>15</v>
      </c>
      <c r="D17" t="s">
        <v>16</v>
      </c>
    </row>
    <row r="18" spans="2:14" ht="12.75">
      <c r="B18" t="s">
        <v>19</v>
      </c>
      <c r="K18">
        <v>1000</v>
      </c>
      <c r="N18">
        <v>1000</v>
      </c>
    </row>
    <row r="20" spans="1:14" ht="12.75">
      <c r="A20" t="s">
        <v>20</v>
      </c>
      <c r="B20" t="s">
        <v>46</v>
      </c>
      <c r="D20" t="s">
        <v>21</v>
      </c>
      <c r="L20">
        <v>100</v>
      </c>
      <c r="N20">
        <v>500</v>
      </c>
    </row>
    <row r="22" spans="1:14" ht="12.75">
      <c r="A22" t="s">
        <v>22</v>
      </c>
      <c r="K22">
        <v>500</v>
      </c>
      <c r="N22">
        <v>500</v>
      </c>
    </row>
    <row r="25" spans="1:15" ht="12.75">
      <c r="A25" s="4" t="s">
        <v>23</v>
      </c>
      <c r="B25" s="4"/>
      <c r="C25" s="4"/>
      <c r="D25" s="4"/>
      <c r="E25" s="4"/>
      <c r="F25" s="4"/>
      <c r="G25" s="4"/>
      <c r="H25" s="4"/>
      <c r="I25" s="4"/>
      <c r="J25" s="4"/>
      <c r="K25" s="4">
        <f>SUM(K7:K24)</f>
        <v>4700</v>
      </c>
      <c r="L25" s="4">
        <f>SUM(L7:L24)</f>
        <v>950</v>
      </c>
      <c r="M25" s="4"/>
      <c r="N25" s="4">
        <f>SUM(N7:N24)</f>
        <v>9850</v>
      </c>
      <c r="O25" s="4"/>
    </row>
    <row r="26" ht="7.5" customHeight="1"/>
    <row r="27" spans="1:15" ht="20.25">
      <c r="A27" s="7" t="s">
        <v>26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>
        <f>N25/5</f>
        <v>1970</v>
      </c>
      <c r="O27" s="9"/>
    </row>
    <row r="28" ht="7.5" customHeight="1"/>
    <row r="29" spans="1:15" ht="20.25">
      <c r="A29" s="10" t="s">
        <v>59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11">
        <f>N25/4.5</f>
        <v>2188.8888888888887</v>
      </c>
      <c r="O29" s="11"/>
    </row>
    <row r="31" ht="12.75">
      <c r="A31" s="1" t="s">
        <v>0</v>
      </c>
    </row>
    <row r="32" ht="12.75">
      <c r="A32" s="1" t="s">
        <v>58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5"/>
  <sheetViews>
    <sheetView workbookViewId="0" topLeftCell="A1">
      <selection activeCell="H16" sqref="H16"/>
    </sheetView>
  </sheetViews>
  <sheetFormatPr defaultColWidth="9.00390625" defaultRowHeight="12.75"/>
  <cols>
    <col min="1" max="1" width="8.25390625" style="0" customWidth="1"/>
    <col min="2" max="2" width="16.00390625" style="0" customWidth="1"/>
    <col min="3" max="3" width="1.75390625" style="0" customWidth="1"/>
    <col min="4" max="4" width="14.00390625" style="0" customWidth="1"/>
    <col min="5" max="5" width="2.625" style="0" customWidth="1"/>
    <col min="6" max="6" width="11.25390625" style="0" customWidth="1"/>
    <col min="7" max="7" width="9.375" style="0" customWidth="1"/>
    <col min="8" max="8" width="8.25390625" style="0" customWidth="1"/>
    <col min="10" max="10" width="1.875" style="0" customWidth="1"/>
    <col min="11" max="11" width="10.25390625" style="0" customWidth="1"/>
    <col min="12" max="12" width="7.75390625" style="0" customWidth="1"/>
    <col min="13" max="13" width="1.25" style="0" customWidth="1"/>
  </cols>
  <sheetData>
    <row r="1" ht="23.25">
      <c r="A1" s="6" t="s">
        <v>32</v>
      </c>
    </row>
    <row r="2" ht="10.5" customHeight="1">
      <c r="A2" s="6"/>
    </row>
    <row r="3" spans="1:7" ht="12.75">
      <c r="A3" s="4" t="s">
        <v>52</v>
      </c>
      <c r="B3" s="4"/>
      <c r="C3" s="4"/>
      <c r="D3" s="4"/>
      <c r="E3" s="4"/>
      <c r="F3" s="4"/>
      <c r="G3" s="4"/>
    </row>
    <row r="4" spans="1:7" ht="12.75">
      <c r="A4" s="15" t="s">
        <v>51</v>
      </c>
      <c r="B4" s="15"/>
      <c r="C4" s="15"/>
      <c r="D4" s="15"/>
      <c r="E4" s="15"/>
      <c r="F4" s="15"/>
      <c r="G4" s="16"/>
    </row>
    <row r="5" spans="1:17" s="3" customFormat="1" ht="12.75">
      <c r="A5" s="2"/>
      <c r="B5" s="2"/>
      <c r="C5" s="2"/>
      <c r="D5" s="2"/>
      <c r="E5" s="2"/>
      <c r="F5" s="2"/>
      <c r="G5" s="2"/>
      <c r="H5" s="2"/>
      <c r="I5" s="2"/>
      <c r="J5" s="2"/>
      <c r="K5" s="12" t="s">
        <v>28</v>
      </c>
      <c r="L5" s="12" t="s">
        <v>8</v>
      </c>
      <c r="M5" s="2"/>
      <c r="N5" s="12" t="s">
        <v>33</v>
      </c>
      <c r="O5" s="12" t="s">
        <v>34</v>
      </c>
      <c r="P5" s="12" t="s">
        <v>35</v>
      </c>
      <c r="Q5" s="12" t="s">
        <v>36</v>
      </c>
    </row>
    <row r="6" spans="6:9" ht="12.75">
      <c r="F6" t="s">
        <v>29</v>
      </c>
      <c r="G6" t="s">
        <v>1</v>
      </c>
      <c r="H6" t="s">
        <v>30</v>
      </c>
      <c r="I6" t="s">
        <v>31</v>
      </c>
    </row>
    <row r="7" spans="1:17" ht="12.75">
      <c r="A7" t="s">
        <v>2</v>
      </c>
      <c r="B7" t="s">
        <v>3</v>
      </c>
      <c r="D7" t="s">
        <v>4</v>
      </c>
      <c r="F7" t="s">
        <v>5</v>
      </c>
      <c r="G7">
        <v>600</v>
      </c>
      <c r="H7">
        <v>40</v>
      </c>
      <c r="I7">
        <v>1</v>
      </c>
      <c r="K7">
        <v>2500</v>
      </c>
      <c r="N7">
        <v>2500</v>
      </c>
      <c r="O7">
        <v>2500</v>
      </c>
      <c r="P7">
        <v>2500</v>
      </c>
      <c r="Q7">
        <v>2500</v>
      </c>
    </row>
    <row r="8" spans="4:17" ht="12.75">
      <c r="D8" t="s">
        <v>37</v>
      </c>
      <c r="F8" t="s">
        <v>5</v>
      </c>
      <c r="G8">
        <v>600</v>
      </c>
      <c r="H8">
        <v>40</v>
      </c>
      <c r="I8">
        <v>1</v>
      </c>
      <c r="K8">
        <v>2500</v>
      </c>
      <c r="N8">
        <v>2500</v>
      </c>
      <c r="O8">
        <v>2500</v>
      </c>
      <c r="P8">
        <v>2500</v>
      </c>
      <c r="Q8">
        <v>2500</v>
      </c>
    </row>
    <row r="10" spans="2:17" ht="12.75">
      <c r="B10" t="s">
        <v>39</v>
      </c>
      <c r="D10" t="s">
        <v>41</v>
      </c>
      <c r="F10">
        <v>70</v>
      </c>
      <c r="G10">
        <v>100</v>
      </c>
      <c r="P10">
        <v>140</v>
      </c>
      <c r="Q10">
        <v>280</v>
      </c>
    </row>
    <row r="11" spans="2:17" ht="12.75">
      <c r="B11" t="s">
        <v>6</v>
      </c>
      <c r="D11" t="s">
        <v>38</v>
      </c>
      <c r="F11">
        <v>100</v>
      </c>
      <c r="G11">
        <v>120</v>
      </c>
      <c r="P11">
        <v>200</v>
      </c>
      <c r="Q11">
        <v>400</v>
      </c>
    </row>
    <row r="12" spans="2:17" ht="12.75">
      <c r="B12" t="s">
        <v>39</v>
      </c>
      <c r="D12" t="s">
        <v>40</v>
      </c>
      <c r="F12">
        <v>70</v>
      </c>
      <c r="G12">
        <v>100</v>
      </c>
      <c r="P12">
        <v>140</v>
      </c>
      <c r="Q12">
        <v>140</v>
      </c>
    </row>
    <row r="14" spans="1:17" ht="12.75">
      <c r="A14" t="s">
        <v>7</v>
      </c>
      <c r="B14" t="s">
        <v>8</v>
      </c>
      <c r="D14" t="s">
        <v>43</v>
      </c>
      <c r="F14" t="s">
        <v>42</v>
      </c>
      <c r="L14">
        <v>500</v>
      </c>
      <c r="N14">
        <v>4000</v>
      </c>
      <c r="O14">
        <v>5000</v>
      </c>
      <c r="P14">
        <v>6000</v>
      </c>
      <c r="Q14">
        <v>7000</v>
      </c>
    </row>
    <row r="16" spans="1:17" ht="12.75">
      <c r="A16" t="s">
        <v>9</v>
      </c>
      <c r="B16" t="s">
        <v>8</v>
      </c>
      <c r="D16" t="s">
        <v>10</v>
      </c>
      <c r="F16" t="s">
        <v>44</v>
      </c>
      <c r="H16" t="s">
        <v>24</v>
      </c>
      <c r="L16">
        <v>300</v>
      </c>
      <c r="N16">
        <v>2400</v>
      </c>
      <c r="O16">
        <v>3000</v>
      </c>
      <c r="P16">
        <v>3600</v>
      </c>
      <c r="Q16">
        <v>4200</v>
      </c>
    </row>
    <row r="17" spans="2:17" ht="12.75">
      <c r="B17" t="s">
        <v>45</v>
      </c>
      <c r="D17" t="s">
        <v>11</v>
      </c>
      <c r="F17" t="s">
        <v>44</v>
      </c>
      <c r="H17" t="s">
        <v>24</v>
      </c>
      <c r="L17">
        <v>20</v>
      </c>
      <c r="N17">
        <v>600</v>
      </c>
      <c r="O17">
        <v>700</v>
      </c>
      <c r="P17">
        <v>800</v>
      </c>
      <c r="Q17">
        <v>900</v>
      </c>
    </row>
    <row r="18" spans="2:17" ht="12.75">
      <c r="B18" t="s">
        <v>13</v>
      </c>
      <c r="D18" t="s">
        <v>12</v>
      </c>
      <c r="F18" t="s">
        <v>44</v>
      </c>
      <c r="G18" t="s">
        <v>25</v>
      </c>
      <c r="H18" t="s">
        <v>24</v>
      </c>
      <c r="K18">
        <v>1200</v>
      </c>
      <c r="N18">
        <v>1200</v>
      </c>
      <c r="O18">
        <v>1200</v>
      </c>
      <c r="P18">
        <v>1200</v>
      </c>
      <c r="Q18">
        <v>1200</v>
      </c>
    </row>
    <row r="20" spans="1:17" ht="12.75">
      <c r="A20" t="s">
        <v>14</v>
      </c>
      <c r="B20" t="s">
        <v>15</v>
      </c>
      <c r="D20" t="s">
        <v>16</v>
      </c>
      <c r="F20" t="s">
        <v>17</v>
      </c>
      <c r="G20" t="s">
        <v>18</v>
      </c>
      <c r="K20">
        <v>1000</v>
      </c>
      <c r="N20">
        <v>1000</v>
      </c>
      <c r="O20">
        <v>1000</v>
      </c>
      <c r="P20">
        <v>1000</v>
      </c>
      <c r="Q20">
        <v>1000</v>
      </c>
    </row>
    <row r="21" spans="2:17" ht="12.75">
      <c r="B21" t="s">
        <v>19</v>
      </c>
      <c r="K21">
        <v>1000</v>
      </c>
      <c r="N21">
        <v>1000</v>
      </c>
      <c r="O21">
        <v>1000</v>
      </c>
      <c r="P21">
        <v>1000</v>
      </c>
      <c r="Q21">
        <v>1000</v>
      </c>
    </row>
    <row r="23" spans="1:17" ht="12.75">
      <c r="A23" t="s">
        <v>20</v>
      </c>
      <c r="B23" t="s">
        <v>46</v>
      </c>
      <c r="D23" t="s">
        <v>21</v>
      </c>
      <c r="L23">
        <v>100</v>
      </c>
      <c r="N23">
        <v>800</v>
      </c>
      <c r="O23">
        <v>1000</v>
      </c>
      <c r="P23">
        <v>1200</v>
      </c>
      <c r="Q23">
        <v>1400</v>
      </c>
    </row>
    <row r="25" spans="1:17" ht="12.75">
      <c r="A25" t="s">
        <v>22</v>
      </c>
      <c r="B25" t="s">
        <v>27</v>
      </c>
      <c r="N25">
        <v>1000</v>
      </c>
      <c r="O25">
        <v>1500</v>
      </c>
      <c r="P25">
        <v>2000</v>
      </c>
      <c r="Q25">
        <v>2500</v>
      </c>
    </row>
    <row r="28" spans="1:17" ht="12.75">
      <c r="A28" s="4" t="s">
        <v>23</v>
      </c>
      <c r="B28" s="4"/>
      <c r="C28" s="4"/>
      <c r="D28" s="4"/>
      <c r="E28" s="4"/>
      <c r="F28" s="4"/>
      <c r="G28" s="4"/>
      <c r="H28" s="4"/>
      <c r="I28" s="4"/>
      <c r="J28" s="4"/>
      <c r="K28" s="4">
        <f>SUM(K7:K27)</f>
        <v>8200</v>
      </c>
      <c r="L28" s="4">
        <f>SUM(L7:L27)</f>
        <v>920</v>
      </c>
      <c r="M28" s="4"/>
      <c r="N28" s="4">
        <f>SUM(N7:N27)</f>
        <v>17000</v>
      </c>
      <c r="O28" s="4">
        <f>SUM(O7:O27)</f>
        <v>19400</v>
      </c>
      <c r="P28" s="4">
        <f>SUM(P7:P27)</f>
        <v>22280</v>
      </c>
      <c r="Q28" s="4">
        <f>SUM(Q7:Q27)</f>
        <v>25020</v>
      </c>
    </row>
    <row r="29" ht="7.5" customHeight="1"/>
    <row r="30" spans="1:17" ht="20.25">
      <c r="A30" s="7" t="s">
        <v>26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9">
        <f>N28/8</f>
        <v>2125</v>
      </c>
      <c r="O30" s="9">
        <f>O28/10</f>
        <v>1940</v>
      </c>
      <c r="P30" s="9">
        <f>P28/12</f>
        <v>1856.6666666666667</v>
      </c>
      <c r="Q30" s="9">
        <f>Q28/14</f>
        <v>1787.142857142857</v>
      </c>
    </row>
    <row r="31" ht="7.5" customHeight="1"/>
    <row r="32" spans="1:17" ht="20.25">
      <c r="A32" s="10" t="s">
        <v>48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11">
        <f>N28/7</f>
        <v>2428.5714285714284</v>
      </c>
      <c r="O32" s="11">
        <f>O28/9</f>
        <v>2155.5555555555557</v>
      </c>
      <c r="P32" s="11">
        <f>P28/11</f>
        <v>2025.4545454545455</v>
      </c>
      <c r="Q32" s="11">
        <f>Q28/13</f>
        <v>1924.6153846153845</v>
      </c>
    </row>
    <row r="34" spans="1:17" ht="20.25">
      <c r="A34" s="1" t="s">
        <v>0</v>
      </c>
      <c r="G34" s="13" t="s">
        <v>49</v>
      </c>
      <c r="H34" s="14"/>
      <c r="I34" s="14"/>
      <c r="J34" s="14"/>
      <c r="K34" s="14"/>
      <c r="L34" s="14"/>
      <c r="M34" s="14"/>
      <c r="N34" s="13">
        <v>2500</v>
      </c>
      <c r="O34" s="13">
        <v>2200</v>
      </c>
      <c r="P34" s="13">
        <v>2100</v>
      </c>
      <c r="Q34" s="13">
        <v>2000</v>
      </c>
    </row>
    <row r="35" ht="12.75">
      <c r="A35" s="1" t="s">
        <v>47</v>
      </c>
    </row>
  </sheetData>
  <printOptions/>
  <pageMargins left="0.69" right="0.16" top="0.95" bottom="0.37" header="0.18" footer="0.3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4"/>
  <sheetViews>
    <sheetView workbookViewId="0" topLeftCell="A1">
      <selection activeCell="A3" sqref="A3:G3"/>
    </sheetView>
  </sheetViews>
  <sheetFormatPr defaultColWidth="9.00390625" defaultRowHeight="12.75"/>
  <cols>
    <col min="1" max="1" width="8.25390625" style="0" customWidth="1"/>
    <col min="2" max="2" width="16.00390625" style="0" customWidth="1"/>
    <col min="3" max="3" width="1.75390625" style="0" customWidth="1"/>
    <col min="4" max="4" width="14.00390625" style="0" customWidth="1"/>
    <col min="5" max="5" width="2.625" style="0" customWidth="1"/>
    <col min="6" max="6" width="11.25390625" style="0" customWidth="1"/>
    <col min="7" max="7" width="9.375" style="0" customWidth="1"/>
    <col min="8" max="8" width="8.25390625" style="0" customWidth="1"/>
    <col min="10" max="10" width="1.875" style="0" customWidth="1"/>
    <col min="11" max="11" width="10.25390625" style="0" customWidth="1"/>
    <col min="12" max="12" width="7.75390625" style="0" customWidth="1"/>
    <col min="13" max="13" width="1.25" style="0" customWidth="1"/>
  </cols>
  <sheetData>
    <row r="1" ht="23.25">
      <c r="A1" s="6" t="s">
        <v>32</v>
      </c>
    </row>
    <row r="2" ht="10.5" customHeight="1">
      <c r="A2" s="6"/>
    </row>
    <row r="3" spans="1:7" ht="12.75">
      <c r="A3" s="4" t="s">
        <v>52</v>
      </c>
      <c r="B3" s="4"/>
      <c r="C3" s="4"/>
      <c r="D3" s="4"/>
      <c r="E3" s="4"/>
      <c r="F3" s="4"/>
      <c r="G3" s="4"/>
    </row>
    <row r="4" spans="1:6" ht="12.75">
      <c r="A4" s="15" t="s">
        <v>50</v>
      </c>
      <c r="B4" s="15"/>
      <c r="C4" s="15"/>
      <c r="D4" s="15"/>
      <c r="E4" s="15"/>
      <c r="F4" s="15"/>
    </row>
    <row r="5" spans="1:17" s="3" customFormat="1" ht="12.75">
      <c r="A5" s="2"/>
      <c r="B5" s="2"/>
      <c r="C5" s="2"/>
      <c r="D5" s="2"/>
      <c r="E5" s="2"/>
      <c r="F5" s="2"/>
      <c r="G5" s="2"/>
      <c r="H5" s="2"/>
      <c r="I5" s="2"/>
      <c r="J5" s="2"/>
      <c r="K5" s="12" t="s">
        <v>28</v>
      </c>
      <c r="L5" s="12" t="s">
        <v>8</v>
      </c>
      <c r="M5" s="2"/>
      <c r="N5" s="12" t="s">
        <v>33</v>
      </c>
      <c r="O5" s="12" t="s">
        <v>34</v>
      </c>
      <c r="P5" s="12" t="s">
        <v>35</v>
      </c>
      <c r="Q5" s="12" t="s">
        <v>36</v>
      </c>
    </row>
    <row r="6" spans="6:9" ht="12.75">
      <c r="F6" t="s">
        <v>29</v>
      </c>
      <c r="G6" t="s">
        <v>1</v>
      </c>
      <c r="H6" t="s">
        <v>30</v>
      </c>
      <c r="I6" t="s">
        <v>31</v>
      </c>
    </row>
    <row r="7" spans="1:17" ht="12.75">
      <c r="A7" t="s">
        <v>2</v>
      </c>
      <c r="B7" t="s">
        <v>3</v>
      </c>
      <c r="D7" t="s">
        <v>4</v>
      </c>
      <c r="F7" t="s">
        <v>5</v>
      </c>
      <c r="G7">
        <v>600</v>
      </c>
      <c r="H7">
        <v>40</v>
      </c>
      <c r="I7">
        <v>1</v>
      </c>
      <c r="K7">
        <v>2500</v>
      </c>
      <c r="N7">
        <v>2500</v>
      </c>
      <c r="O7">
        <v>2500</v>
      </c>
      <c r="P7">
        <v>2500</v>
      </c>
      <c r="Q7">
        <v>2500</v>
      </c>
    </row>
    <row r="9" spans="2:17" ht="12.75">
      <c r="B9" t="s">
        <v>39</v>
      </c>
      <c r="D9" t="s">
        <v>41</v>
      </c>
      <c r="F9">
        <v>70</v>
      </c>
      <c r="G9">
        <v>100</v>
      </c>
      <c r="N9">
        <v>210</v>
      </c>
      <c r="O9">
        <v>350</v>
      </c>
      <c r="P9">
        <v>490</v>
      </c>
      <c r="Q9">
        <v>630</v>
      </c>
    </row>
    <row r="10" spans="2:17" ht="12.75">
      <c r="B10" t="s">
        <v>6</v>
      </c>
      <c r="D10" t="s">
        <v>38</v>
      </c>
      <c r="F10">
        <v>100</v>
      </c>
      <c r="G10">
        <v>120</v>
      </c>
      <c r="N10">
        <v>300</v>
      </c>
      <c r="O10">
        <v>500</v>
      </c>
      <c r="P10">
        <v>700</v>
      </c>
      <c r="Q10">
        <v>900</v>
      </c>
    </row>
    <row r="11" spans="2:17" ht="12.75">
      <c r="B11" t="s">
        <v>39</v>
      </c>
      <c r="D11" t="s">
        <v>40</v>
      </c>
      <c r="F11">
        <v>70</v>
      </c>
      <c r="G11">
        <v>100</v>
      </c>
      <c r="N11">
        <v>210</v>
      </c>
      <c r="O11">
        <v>350</v>
      </c>
      <c r="P11">
        <v>490</v>
      </c>
      <c r="Q11">
        <v>630</v>
      </c>
    </row>
    <row r="13" spans="1:17" ht="12.75">
      <c r="A13" t="s">
        <v>7</v>
      </c>
      <c r="B13" t="s">
        <v>8</v>
      </c>
      <c r="D13" t="s">
        <v>43</v>
      </c>
      <c r="F13" t="s">
        <v>42</v>
      </c>
      <c r="L13">
        <v>500</v>
      </c>
      <c r="N13">
        <v>4000</v>
      </c>
      <c r="O13">
        <v>5000</v>
      </c>
      <c r="P13">
        <v>6000</v>
      </c>
      <c r="Q13">
        <v>7000</v>
      </c>
    </row>
    <row r="15" spans="1:17" ht="12.75">
      <c r="A15" t="s">
        <v>9</v>
      </c>
      <c r="B15" t="s">
        <v>8</v>
      </c>
      <c r="D15" t="s">
        <v>10</v>
      </c>
      <c r="F15" t="s">
        <v>44</v>
      </c>
      <c r="H15" t="s">
        <v>24</v>
      </c>
      <c r="L15">
        <v>300</v>
      </c>
      <c r="N15">
        <v>2400</v>
      </c>
      <c r="O15">
        <v>3000</v>
      </c>
      <c r="P15">
        <v>3600</v>
      </c>
      <c r="Q15">
        <v>4200</v>
      </c>
    </row>
    <row r="16" spans="2:17" ht="12.75">
      <c r="B16" t="s">
        <v>45</v>
      </c>
      <c r="D16" t="s">
        <v>11</v>
      </c>
      <c r="F16" t="s">
        <v>44</v>
      </c>
      <c r="H16" t="s">
        <v>24</v>
      </c>
      <c r="L16">
        <v>20</v>
      </c>
      <c r="N16">
        <v>600</v>
      </c>
      <c r="O16">
        <v>700</v>
      </c>
      <c r="P16">
        <v>800</v>
      </c>
      <c r="Q16">
        <v>900</v>
      </c>
    </row>
    <row r="17" spans="2:17" ht="12.75">
      <c r="B17" t="s">
        <v>13</v>
      </c>
      <c r="D17" t="s">
        <v>12</v>
      </c>
      <c r="F17" t="s">
        <v>44</v>
      </c>
      <c r="H17" t="s">
        <v>24</v>
      </c>
      <c r="K17">
        <v>700</v>
      </c>
      <c r="N17">
        <v>700</v>
      </c>
      <c r="O17">
        <v>700</v>
      </c>
      <c r="P17">
        <v>700</v>
      </c>
      <c r="Q17">
        <v>700</v>
      </c>
    </row>
    <row r="19" spans="1:17" ht="12.75">
      <c r="A19" t="s">
        <v>14</v>
      </c>
      <c r="B19" t="s">
        <v>15</v>
      </c>
      <c r="D19" t="s">
        <v>16</v>
      </c>
      <c r="F19" t="s">
        <v>17</v>
      </c>
      <c r="G19" t="s">
        <v>18</v>
      </c>
      <c r="K19">
        <v>1000</v>
      </c>
      <c r="N19">
        <v>1000</v>
      </c>
      <c r="O19">
        <v>1000</v>
      </c>
      <c r="P19">
        <v>1000</v>
      </c>
      <c r="Q19">
        <v>1000</v>
      </c>
    </row>
    <row r="20" spans="2:17" ht="12.75">
      <c r="B20" t="s">
        <v>19</v>
      </c>
      <c r="K20">
        <v>1000</v>
      </c>
      <c r="N20">
        <v>1000</v>
      </c>
      <c r="O20">
        <v>1000</v>
      </c>
      <c r="P20">
        <v>1000</v>
      </c>
      <c r="Q20">
        <v>1000</v>
      </c>
    </row>
    <row r="22" spans="1:17" ht="12.75">
      <c r="A22" t="s">
        <v>20</v>
      </c>
      <c r="B22" t="s">
        <v>46</v>
      </c>
      <c r="D22" t="s">
        <v>21</v>
      </c>
      <c r="L22">
        <v>100</v>
      </c>
      <c r="N22">
        <v>800</v>
      </c>
      <c r="O22">
        <v>1000</v>
      </c>
      <c r="P22">
        <v>1200</v>
      </c>
      <c r="Q22">
        <v>1400</v>
      </c>
    </row>
    <row r="24" spans="1:17" ht="12.75">
      <c r="A24" t="s">
        <v>22</v>
      </c>
      <c r="B24" t="s">
        <v>27</v>
      </c>
      <c r="N24">
        <v>1000</v>
      </c>
      <c r="O24">
        <v>1500</v>
      </c>
      <c r="P24">
        <v>2000</v>
      </c>
      <c r="Q24">
        <v>2500</v>
      </c>
    </row>
    <row r="27" spans="1:17" ht="12.75">
      <c r="A27" s="4" t="s">
        <v>23</v>
      </c>
      <c r="B27" s="4"/>
      <c r="C27" s="4"/>
      <c r="D27" s="4"/>
      <c r="E27" s="4"/>
      <c r="F27" s="4"/>
      <c r="G27" s="4"/>
      <c r="H27" s="4"/>
      <c r="I27" s="4"/>
      <c r="J27" s="4"/>
      <c r="K27" s="4">
        <f>SUM(K7:K26)</f>
        <v>5200</v>
      </c>
      <c r="L27" s="4">
        <f>SUM(L7:L26)</f>
        <v>920</v>
      </c>
      <c r="M27" s="4"/>
      <c r="N27" s="4">
        <f>SUM(N7:N26)</f>
        <v>14720</v>
      </c>
      <c r="O27" s="4">
        <f>SUM(O7:O26)</f>
        <v>17600</v>
      </c>
      <c r="P27" s="4">
        <f>SUM(P7:P26)</f>
        <v>20480</v>
      </c>
      <c r="Q27" s="4">
        <f>SUM(Q7:Q26)</f>
        <v>23360</v>
      </c>
    </row>
    <row r="28" ht="7.5" customHeight="1"/>
    <row r="29" spans="1:17" ht="20.25">
      <c r="A29" s="7" t="s">
        <v>26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9">
        <f>N27/8</f>
        <v>1840</v>
      </c>
      <c r="O29" s="9">
        <f>O27/10</f>
        <v>1760</v>
      </c>
      <c r="P29" s="9">
        <f>P27/12</f>
        <v>1706.6666666666667</v>
      </c>
      <c r="Q29" s="9">
        <f>Q27/14</f>
        <v>1668.5714285714287</v>
      </c>
    </row>
    <row r="30" ht="7.5" customHeight="1"/>
    <row r="31" spans="1:17" ht="20.25">
      <c r="A31" s="10" t="s">
        <v>48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11">
        <f>N27/7</f>
        <v>2102.8571428571427</v>
      </c>
      <c r="O31" s="11">
        <f>O27/9</f>
        <v>1955.5555555555557</v>
      </c>
      <c r="P31" s="11">
        <f>P27/11</f>
        <v>1861.8181818181818</v>
      </c>
      <c r="Q31" s="11">
        <f>Q27/13</f>
        <v>1796.923076923077</v>
      </c>
    </row>
    <row r="33" spans="1:17" ht="20.25">
      <c r="A33" s="1" t="s">
        <v>0</v>
      </c>
      <c r="G33" s="13" t="s">
        <v>49</v>
      </c>
      <c r="H33" s="14"/>
      <c r="I33" s="14"/>
      <c r="J33" s="14"/>
      <c r="K33" s="14"/>
      <c r="L33" s="14"/>
      <c r="M33" s="14"/>
      <c r="N33" s="13">
        <v>2150</v>
      </c>
      <c r="O33" s="13">
        <v>2000</v>
      </c>
      <c r="P33" s="13">
        <v>1900</v>
      </c>
      <c r="Q33" s="13">
        <v>1800</v>
      </c>
    </row>
    <row r="34" ht="12.75">
      <c r="A34" s="1" t="s">
        <v>47</v>
      </c>
    </row>
  </sheetData>
  <printOptions/>
  <pageMargins left="0.59" right="0.16" top="0.95" bottom="0.37" header="0.29" footer="0.3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Teplárna Liberec,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Patočka Roman</dc:creator>
  <cp:keywords/>
  <dc:description/>
  <cp:lastModifiedBy>Patočka Roman</cp:lastModifiedBy>
  <cp:lastPrinted>2013-07-13T20:07:07Z</cp:lastPrinted>
  <dcterms:created xsi:type="dcterms:W3CDTF">2011-12-12T16:21:44Z</dcterms:created>
  <dcterms:modified xsi:type="dcterms:W3CDTF">2013-08-05T09:51:47Z</dcterms:modified>
  <cp:category/>
  <cp:version/>
  <cp:contentType/>
  <cp:contentStatus/>
</cp:coreProperties>
</file>